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2024\Исполнение\Годовой\"/>
    </mc:Choice>
  </mc:AlternateContent>
  <bookViews>
    <workbookView xWindow="600" yWindow="210" windowWidth="11100" windowHeight="6345" firstSheet="1" activeTab="1"/>
  </bookViews>
  <sheets>
    <sheet name="2015" sheetId="24" r:id="rId1"/>
    <sheet name="2024" sheetId="25" r:id="rId2"/>
    <sheet name="Лист1" sheetId="26" r:id="rId3"/>
  </sheets>
  <calcPr calcId="162913"/>
</workbook>
</file>

<file path=xl/calcChain.xml><?xml version="1.0" encoding="utf-8"?>
<calcChain xmlns="http://schemas.openxmlformats.org/spreadsheetml/2006/main">
  <c r="D29" i="25" l="1"/>
  <c r="D19" i="25"/>
  <c r="E33" i="25" l="1"/>
  <c r="E32" i="25"/>
  <c r="E31" i="25"/>
  <c r="E30" i="25"/>
  <c r="E28" i="25"/>
  <c r="E24" i="25"/>
  <c r="E22" i="25"/>
  <c r="E21" i="25"/>
  <c r="E20" i="25"/>
  <c r="E18" i="25"/>
  <c r="E16" i="25"/>
  <c r="D17" i="25"/>
  <c r="D15" i="25"/>
  <c r="D23" i="25"/>
  <c r="C23" i="25"/>
  <c r="C19" i="25"/>
  <c r="E19" i="25" s="1"/>
  <c r="D27" i="25"/>
  <c r="D26" i="25" s="1"/>
  <c r="D25" i="25" s="1"/>
  <c r="D14" i="25" l="1"/>
  <c r="E23" i="25"/>
  <c r="C29" i="25"/>
  <c r="E29" i="25" l="1"/>
  <c r="D34" i="25"/>
  <c r="C15" i="25"/>
  <c r="E15" i="25" l="1"/>
  <c r="C17" i="25"/>
  <c r="E17" i="25" s="1"/>
  <c r="C14" i="25" l="1"/>
  <c r="E14" i="25"/>
  <c r="C27" i="25"/>
  <c r="C26" i="25" s="1"/>
  <c r="E26" i="25" l="1"/>
  <c r="E27" i="25"/>
  <c r="D22" i="24"/>
  <c r="D21" i="24"/>
  <c r="D25" i="24"/>
  <c r="D16" i="24"/>
  <c r="D11" i="24" s="1"/>
  <c r="D27" i="24" s="1"/>
  <c r="C16" i="24"/>
  <c r="C11" i="24" s="1"/>
  <c r="C27" i="24" s="1"/>
  <c r="C25" i="25" l="1"/>
  <c r="C34" i="25" s="1"/>
  <c r="E34" i="25" l="1"/>
  <c r="E25" i="25"/>
</calcChain>
</file>

<file path=xl/sharedStrings.xml><?xml version="1.0" encoding="utf-8"?>
<sst xmlns="http://schemas.openxmlformats.org/spreadsheetml/2006/main" count="96" uniqueCount="80">
  <si>
    <t>Приложение №1</t>
  </si>
  <si>
    <t xml:space="preserve">к Решению </t>
  </si>
  <si>
    <t>Сельской Думы</t>
  </si>
  <si>
    <t>сельского поселения</t>
  </si>
  <si>
    <t>"Деревня Карцово</t>
  </si>
  <si>
    <t xml:space="preserve">                  № 48    от 10.12.2014 г.</t>
  </si>
  <si>
    <t>БЮДЖЕТ СЕЛЬСКОГО ПОСЕЛЕНИЯ "ДЕРЕВНЯ КАРЦОВО"                                 на 2016-2017г. г. по доходам</t>
  </si>
  <si>
    <t>Код вида дохода</t>
  </si>
  <si>
    <t>Наименование доходов бюджета</t>
  </si>
  <si>
    <t>План на 2016 год</t>
  </si>
  <si>
    <t>План на 2017 год</t>
  </si>
  <si>
    <t>1 00 00000 00 0000 000</t>
  </si>
  <si>
    <t xml:space="preserve">                       ДОХОДЫ</t>
  </si>
  <si>
    <t>1 01 00000 00 0000 000</t>
  </si>
  <si>
    <t>I.Налоги на прибыль, доходы</t>
  </si>
  <si>
    <t>1 01 02000 01 0000 110</t>
  </si>
  <si>
    <t>Налог на доходы физических лиц</t>
  </si>
  <si>
    <t>1 05 00000 00 0000 000</t>
  </si>
  <si>
    <t>II.Налоги на совокупный доход</t>
  </si>
  <si>
    <t>1 05 01000 00 0000 110</t>
  </si>
  <si>
    <t>Налог ,взимаемый в связи с применением упрощенной системы налогооблажения.</t>
  </si>
  <si>
    <t>1 06 00000 00 0000 000</t>
  </si>
  <si>
    <t>III.Налоги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</si>
  <si>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</si>
  <si>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</si>
  <si>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</si>
  <si>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 поселений</t>
  </si>
  <si>
    <t>1 06 06043 10 0000 110</t>
  </si>
  <si>
    <t>Земельный налог с физических, обладающих земельным участком, расположенным в границах сельских поселений</t>
  </si>
  <si>
    <t>1 16 90050 10 0000 140</t>
  </si>
  <si>
    <t>Прочие поступления от денежных взысканий (штрафов) и иных сумм возмещение ущерюба, зачисляемые в бюджеты сельских поселений.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</si>
  <si>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</si>
  <si>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</si>
  <si>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</si>
  <si>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</si>
  <si>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2 02 01000 00 0000 151</t>
  </si>
  <si>
    <t>Дотации бюджетам субъектов Российской Федерации и муниципальных образований</t>
  </si>
  <si>
    <t>2 02 01001 10 0315 151</t>
  </si>
  <si>
    <t>Дотации бюджетам сельских поселений на выравнивание бюджетной обеспеченности</t>
  </si>
  <si>
    <t>2 02 03000 00 0000 151</t>
  </si>
  <si>
    <t>Субвенции бюджетам субъектов Российской Федерации и муниципальных образований</t>
  </si>
  <si>
    <t>2 02 03015 10 0000 151</t>
  </si>
  <si>
    <t>Субвенции бюджетам сельских 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</si>
  <si>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</si>
  <si>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Код</t>
  </si>
  <si>
    <t>Наименование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</si>
  <si>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утрата налога осуществляется в соответствии со статьями 227, 227.1 и 228 Налогового кодекса Российской Федерации.</t>
  </si>
  <si>
    <t>Налог взимаемый с налогоплатильщиков, выбравших в качестве объекта налогооблажения доходы, уменьшеные на величину расходов.</t>
  </si>
  <si>
    <t>1 06 01000 00 0000 110</t>
  </si>
  <si>
    <t>Налог на имущество физических лиц, взимаемый по ставкам, применяемым к объектам налогооблажения расположенным в границах поселений</t>
  </si>
  <si>
    <t>Земельный налог  взимаемый по стакам установленным в соответствии с подпунктом 1 пунктом 1 статьи 394 Налогового Кодекса Российской Федерации и применяемым к объектам налогообложения, расположенным в границах поселений.</t>
  </si>
  <si>
    <t>Земельный налог  взимаемый по стакам установленным в соответствии с подпунктом 2 пунктом 1 статьи 394 Налогового Кодекса Российской Федерации и применяемым к объектам налогообложения, расположенным в границах поселений.</t>
  </si>
  <si>
    <t xml:space="preserve"> V. Безвозмездные поступления</t>
  </si>
  <si>
    <t>Дотации бюджетам субъектов  Российской Федерации и муниципальных образований</t>
  </si>
  <si>
    <t>Субвенции бюджетам субъектов  Российской Федерации и муниципальных образований</t>
  </si>
  <si>
    <t>Субвенции бюджетам поселений на осуществление полномочий по первичному воинскому учету на территориях, где отсутствуют военные комисариаты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</si>
  <si>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</si>
  <si>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</si>
  <si>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 xml:space="preserve">Дотации бюджетам сельских поселений на выравнивание бюджетной обеспеченности за счет средств областного бюджета </t>
  </si>
  <si>
    <t>НАЛОГОВЫЕ И НЕНАЛОГОВЫЕ ДОХОДЫ</t>
  </si>
  <si>
    <t>2 02 01000 00 0000 150</t>
  </si>
  <si>
    <t>2 02 15001 10 0315 150</t>
  </si>
  <si>
    <t>2 02 03000 00 0000 150</t>
  </si>
  <si>
    <t>2 02 35118 10 0000 150</t>
  </si>
  <si>
    <t>II. Налог  на совокупный доход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</si>
  <si>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</si>
  <si>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соглашениями.</t>
  </si>
  <si>
    <t>1 01 02010 01 1000 110</t>
  </si>
  <si>
    <t>1 05 01022 01 1000 110</t>
  </si>
  <si>
    <t>План на 2024 год (руб.)</t>
  </si>
  <si>
    <t>2 02 45160 10 0478 150</t>
  </si>
  <si>
    <t>2 02 45160 10 0480 150</t>
  </si>
  <si>
    <t xml:space="preserve">            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уровня, за счет средств бюджетов муниципальных районов</t>
  </si>
  <si>
    <t xml:space="preserve">   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уровня, за счет средств областного бюджета</t>
  </si>
  <si>
    <t>IV. Прочие поступления</t>
  </si>
  <si>
    <t>%                       исполнения</t>
  </si>
  <si>
    <t>Исполнено за 2024 г.</t>
  </si>
  <si>
    <t>к Решению</t>
  </si>
  <si>
    <t xml:space="preserve">                             ИСПОЛНЕНИЕ БЮДЖЕТА СЕЛЬСКОГО ПОСЕЛЕНИЯ "ДЕРЕВНЯ КАРЦОВО"                                                             за 2024 год по доходам</t>
  </si>
  <si>
    <t>№ 236 от 16.04.2025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</si>
</sst>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" fontId="20" fillId="0" borderId="14">
      <alignment horizontal="center" vertical="top" shrinkToFit="1"/>
    </xf>
    <xf numFmtId="1" fontId="20" fillId="0" borderId="15">
      <alignment horizontal="center" vertical="top" shrinkToFit="1"/>
    </xf>
    <xf numFmtId="1" fontId="20" fillId="0" borderId="17">
      <alignment horizontal="center" vertical="top" shrinkToFit="1"/>
    </xf>
    <xf numFmtId="0" fontId="21" fillId="0" borderId="18">
      <alignment vertical="top" wrapText="1"/>
    </xf>
    <xf numFmtId="4" fontId="20" fillId="0" borderId="18">
      <alignment horizontal="right" vertical="top" shrinkToFit="1"/>
    </xf>
    <xf numFmtId="4" fontId="21" fillId="3" borderId="18">
      <alignment horizontal="right" vertical="top" shrinkToFit="1"/>
    </xf>
  </cellStyleXfs>
  <cellXfs count="91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Continuous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1" xfId="0" applyFont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11" fillId="0" borderId="0" xfId="0" applyFont="1" applyProtection="1"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13" fillId="0" borderId="3" xfId="0" applyFont="1" applyBorder="1" applyProtection="1">
      <protection locked="0" hidden="1"/>
    </xf>
    <xf numFmtId="0" fontId="13" fillId="0" borderId="3" xfId="0" applyFont="1" applyBorder="1" applyAlignment="1" applyProtection="1">
      <alignment horizontal="left" wrapText="1"/>
      <protection hidden="1"/>
    </xf>
    <xf numFmtId="0" fontId="13" fillId="0" borderId="3" xfId="0" applyFont="1" applyBorder="1" applyProtection="1">
      <protection hidden="1"/>
    </xf>
    <xf numFmtId="0" fontId="14" fillId="0" borderId="3" xfId="0" applyFont="1" applyBorder="1" applyAlignment="1" applyProtection="1">
      <alignment horizontal="left" wrapText="1"/>
      <protection hidden="1"/>
    </xf>
    <xf numFmtId="0" fontId="12" fillId="0" borderId="3" xfId="0" applyFont="1" applyBorder="1" applyProtection="1">
      <protection locked="0" hidden="1"/>
    </xf>
    <xf numFmtId="0" fontId="12" fillId="0" borderId="3" xfId="0" applyFont="1" applyBorder="1" applyAlignment="1" applyProtection="1">
      <alignment horizontal="left" wrapText="1"/>
      <protection hidden="1"/>
    </xf>
    <xf numFmtId="0" fontId="14" fillId="0" borderId="3" xfId="0" applyFont="1" applyBorder="1" applyProtection="1">
      <protection hidden="1"/>
    </xf>
    <xf numFmtId="49" fontId="12" fillId="0" borderId="3" xfId="0" applyNumberFormat="1" applyFont="1" applyBorder="1" applyAlignment="1" applyProtection="1">
      <alignment horizontal="left" wrapText="1"/>
      <protection hidden="1"/>
    </xf>
    <xf numFmtId="0" fontId="13" fillId="0" borderId="3" xfId="0" applyFont="1" applyBorder="1" applyAlignment="1" applyProtection="1">
      <alignment horizontal="center"/>
      <protection hidden="1"/>
    </xf>
    <xf numFmtId="0" fontId="13" fillId="0" borderId="4" xfId="0" applyFont="1" applyBorder="1" applyProtection="1">
      <protection locked="0" hidden="1"/>
    </xf>
    <xf numFmtId="0" fontId="12" fillId="0" borderId="3" xfId="0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left" wrapText="1"/>
      <protection hidden="1"/>
    </xf>
    <xf numFmtId="0" fontId="12" fillId="0" borderId="4" xfId="0" applyFont="1" applyBorder="1" applyProtection="1">
      <protection locked="0" hidden="1"/>
    </xf>
    <xf numFmtId="0" fontId="13" fillId="0" borderId="5" xfId="0" applyFont="1" applyBorder="1" applyAlignment="1" applyProtection="1">
      <alignment horizontal="left" wrapText="1"/>
      <protection hidden="1"/>
    </xf>
    <xf numFmtId="0" fontId="12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wrapText="1"/>
    </xf>
    <xf numFmtId="0" fontId="15" fillId="2" borderId="0" xfId="0" applyFont="1" applyFill="1" applyBorder="1" applyAlignment="1" applyProtection="1">
      <alignment horizontal="left"/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8" fillId="0" borderId="0" xfId="0" applyFont="1" applyProtection="1">
      <protection hidden="1"/>
    </xf>
    <xf numFmtId="0" fontId="15" fillId="0" borderId="7" xfId="0" applyFont="1" applyBorder="1" applyAlignment="1" applyProtection="1">
      <alignment horizontal="center" vertical="top"/>
      <protection hidden="1"/>
    </xf>
    <xf numFmtId="0" fontId="15" fillId="0" borderId="8" xfId="0" applyFont="1" applyBorder="1" applyAlignment="1" applyProtection="1">
      <alignment horizontal="center" vertical="top"/>
      <protection hidden="1"/>
    </xf>
    <xf numFmtId="0" fontId="15" fillId="0" borderId="9" xfId="0" applyFont="1" applyBorder="1" applyProtection="1"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left" wrapText="1"/>
      <protection hidden="1"/>
    </xf>
    <xf numFmtId="0" fontId="18" fillId="0" borderId="10" xfId="0" applyFont="1" applyBorder="1" applyAlignment="1" applyProtection="1">
      <alignment horizontal="left" wrapText="1"/>
      <protection hidden="1"/>
    </xf>
    <xf numFmtId="0" fontId="15" fillId="0" borderId="10" xfId="0" applyFont="1" applyBorder="1" applyAlignment="1" applyProtection="1">
      <alignment horizontal="left" vertical="center" wrapText="1"/>
      <protection hidden="1"/>
    </xf>
    <xf numFmtId="1" fontId="18" fillId="0" borderId="9" xfId="0" applyNumberFormat="1" applyFont="1" applyBorder="1" applyProtection="1">
      <protection hidden="1"/>
    </xf>
    <xf numFmtId="0" fontId="18" fillId="0" borderId="9" xfId="0" applyFont="1" applyBorder="1" applyProtection="1">
      <protection hidden="1"/>
    </xf>
    <xf numFmtId="0" fontId="15" fillId="0" borderId="9" xfId="0" applyFont="1" applyBorder="1" applyAlignment="1" applyProtection="1">
      <alignment horizontal="left"/>
      <protection hidden="1"/>
    </xf>
    <xf numFmtId="49" fontId="15" fillId="0" borderId="10" xfId="0" applyNumberFormat="1" applyFont="1" applyBorder="1" applyAlignment="1" applyProtection="1">
      <alignment horizontal="left" wrapText="1"/>
      <protection hidden="1"/>
    </xf>
    <xf numFmtId="0" fontId="18" fillId="0" borderId="10" xfId="0" applyFont="1" applyBorder="1" applyAlignment="1" applyProtection="1">
      <alignment wrapText="1"/>
      <protection hidden="1"/>
    </xf>
    <xf numFmtId="0" fontId="18" fillId="0" borderId="11" xfId="0" applyFont="1" applyBorder="1" applyProtection="1">
      <protection hidden="1"/>
    </xf>
    <xf numFmtId="0" fontId="15" fillId="0" borderId="12" xfId="0" applyFont="1" applyBorder="1" applyAlignment="1" applyProtection="1">
      <alignment horizontal="left" wrapText="1"/>
      <protection hidden="1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9" fillId="0" borderId="3" xfId="0" applyFont="1" applyBorder="1" applyAlignment="1">
      <alignment wrapText="1"/>
    </xf>
    <xf numFmtId="0" fontId="18" fillId="0" borderId="13" xfId="0" applyFont="1" applyBorder="1" applyAlignment="1" applyProtection="1">
      <alignment horizontal="left" wrapText="1"/>
      <protection hidden="1"/>
    </xf>
    <xf numFmtId="0" fontId="18" fillId="0" borderId="4" xfId="0" applyFont="1" applyBorder="1" applyProtection="1">
      <protection hidden="1"/>
    </xf>
    <xf numFmtId="0" fontId="16" fillId="0" borderId="0" xfId="0" applyFont="1" applyAlignment="1">
      <alignment wrapText="1"/>
    </xf>
    <xf numFmtId="1" fontId="20" fillId="0" borderId="0" xfId="2" applyNumberFormat="1" applyBorder="1" applyProtection="1">
      <alignment horizontal="center" vertical="top" shrinkToFit="1"/>
    </xf>
    <xf numFmtId="0" fontId="19" fillId="0" borderId="3" xfId="0" applyFont="1" applyBorder="1"/>
    <xf numFmtId="0" fontId="18" fillId="0" borderId="16" xfId="0" applyFont="1" applyBorder="1" applyProtection="1">
      <protection hidden="1"/>
    </xf>
    <xf numFmtId="0" fontId="18" fillId="0" borderId="3" xfId="0" applyFont="1" applyFill="1" applyBorder="1" applyProtection="1">
      <protection hidden="1"/>
    </xf>
    <xf numFmtId="0" fontId="22" fillId="0" borderId="18" xfId="4" applyNumberFormat="1" applyFont="1" applyFill="1" applyProtection="1">
      <alignment vertical="top" wrapText="1"/>
    </xf>
    <xf numFmtId="3" fontId="15" fillId="0" borderId="10" xfId="0" applyNumberFormat="1" applyFont="1" applyBorder="1" applyAlignment="1" applyProtection="1">
      <alignment horizontal="right"/>
      <protection hidden="1"/>
    </xf>
    <xf numFmtId="3" fontId="18" fillId="0" borderId="10" xfId="0" applyNumberFormat="1" applyFont="1" applyBorder="1" applyAlignment="1" applyProtection="1">
      <alignment horizontal="right"/>
      <protection hidden="1"/>
    </xf>
    <xf numFmtId="3" fontId="18" fillId="0" borderId="10" xfId="0" applyNumberFormat="1" applyFont="1" applyFill="1" applyBorder="1" applyAlignment="1" applyProtection="1">
      <alignment horizontal="right"/>
      <protection hidden="1"/>
    </xf>
    <xf numFmtId="3" fontId="15" fillId="0" borderId="10" xfId="0" applyNumberFormat="1" applyFont="1" applyBorder="1" applyAlignment="1" applyProtection="1">
      <alignment horizontal="right"/>
      <protection locked="0" hidden="1"/>
    </xf>
    <xf numFmtId="0" fontId="15" fillId="2" borderId="0" xfId="0" applyFont="1" applyFill="1" applyBorder="1" applyAlignment="1" applyProtection="1">
      <protection hidden="1"/>
    </xf>
    <xf numFmtId="3" fontId="22" fillId="0" borderId="17" xfId="5" applyNumberFormat="1" applyFont="1" applyFill="1" applyBorder="1" applyAlignment="1" applyProtection="1">
      <alignment horizontal="right" shrinkToFit="1"/>
    </xf>
    <xf numFmtId="3" fontId="22" fillId="0" borderId="17" xfId="6" applyNumberFormat="1" applyFont="1" applyFill="1" applyBorder="1" applyAlignment="1" applyProtection="1">
      <alignment horizontal="right" shrinkToFit="1"/>
    </xf>
    <xf numFmtId="0" fontId="16" fillId="0" borderId="0" xfId="0" applyFont="1" applyBorder="1" applyAlignment="1"/>
    <xf numFmtId="3" fontId="18" fillId="0" borderId="0" xfId="0" applyNumberFormat="1" applyFont="1" applyAlignment="1"/>
    <xf numFmtId="3" fontId="18" fillId="0" borderId="3" xfId="0" applyNumberFormat="1" applyFont="1" applyBorder="1" applyAlignment="1"/>
    <xf numFmtId="1" fontId="18" fillId="0" borderId="0" xfId="0" applyNumberFormat="1" applyFont="1" applyAlignment="1"/>
    <xf numFmtId="1" fontId="18" fillId="0" borderId="3" xfId="0" applyNumberFormat="1" applyFont="1" applyBorder="1" applyAlignment="1"/>
    <xf numFmtId="1" fontId="15" fillId="0" borderId="3" xfId="0" applyNumberFormat="1" applyFont="1" applyBorder="1" applyAlignment="1"/>
    <xf numFmtId="0" fontId="0" fillId="0" borderId="0" xfId="0" applyAlignment="1">
      <alignment wrapText="1"/>
    </xf>
    <xf numFmtId="0" fontId="23" fillId="0" borderId="10" xfId="0" applyFont="1" applyBorder="1" applyAlignment="1" applyProtection="1">
      <alignment horizontal="center" vertical="center" wrapText="1"/>
      <protection hidden="1"/>
    </xf>
    <xf numFmtId="3" fontId="23" fillId="0" borderId="3" xfId="0" applyNumberFormat="1" applyFont="1" applyBorder="1" applyAlignment="1">
      <alignment horizontal="center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wrapText="1"/>
    </xf>
    <xf numFmtId="0" fontId="15" fillId="2" borderId="0" xfId="0" applyFont="1" applyFill="1" applyBorder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Alignment="1"/>
  </cellXfs>
  <cellStyles count="7">
    <cellStyle name="xl25" xfId="3"/>
    <cellStyle name="xl27" xfId="1"/>
    <cellStyle name="xl29" xfId="2"/>
    <cellStyle name="xl32" xfId="5"/>
    <cellStyle name="xl40" xfId="4"/>
    <cellStyle name="xl42" xfId="6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workbookViewId="0">
      <selection activeCell="F27" sqref="A1:F27"/>
    </sheetView>
  </sheetViews>
  <sheetFormatPr defaultColWidth="9.140625" defaultRowHeight="12.75" x14ac:dyDescent="0.2"/>
  <cols>
    <col min="1" max="1" width="21" style="1" customWidth="1"/>
    <col min="2" max="2" width="51.5703125" style="1" customWidth="1"/>
    <col min="3" max="3" width="11.42578125" style="1" customWidth="1"/>
    <col min="4" max="4" width="10.42578125" style="1" customWidth="1"/>
    <col min="5" max="5" width="9.140625" style="1" hidden="1" customWidth="1"/>
    <col min="6" max="16384" width="9.140625" style="1"/>
  </cols>
  <sheetData>
    <row r="1" spans="1:6" x14ac:dyDescent="0.2">
      <c r="B1" s="34"/>
      <c r="C1" s="34"/>
      <c r="D1" s="34" t="s">
        <v>0</v>
      </c>
    </row>
    <row r="2" spans="1:6" x14ac:dyDescent="0.2">
      <c r="B2" s="34"/>
      <c r="C2" s="33"/>
      <c r="D2" s="33" t="s">
        <v>1</v>
      </c>
    </row>
    <row r="3" spans="1:6" x14ac:dyDescent="0.2">
      <c r="B3" s="34"/>
      <c r="C3" s="33"/>
      <c r="D3" s="33" t="s">
        <v>2</v>
      </c>
    </row>
    <row r="4" spans="1:6" x14ac:dyDescent="0.2">
      <c r="B4" s="34"/>
      <c r="C4" s="33"/>
      <c r="D4" s="33" t="s">
        <v>3</v>
      </c>
    </row>
    <row r="5" spans="1:6" x14ac:dyDescent="0.2">
      <c r="B5" s="34"/>
      <c r="C5" s="34"/>
      <c r="D5" s="34" t="s">
        <v>4</v>
      </c>
    </row>
    <row r="6" spans="1:6" x14ac:dyDescent="0.2">
      <c r="B6" s="35"/>
      <c r="C6" s="84" t="s">
        <v>5</v>
      </c>
      <c r="D6" s="85"/>
      <c r="E6" s="85"/>
      <c r="F6" s="85"/>
    </row>
    <row r="7" spans="1:6" ht="37.5" customHeight="1" x14ac:dyDescent="0.2">
      <c r="B7" s="82" t="s">
        <v>6</v>
      </c>
      <c r="C7" s="82"/>
    </row>
    <row r="8" spans="1:6" ht="23.25" customHeight="1" thickBot="1" x14ac:dyDescent="0.25">
      <c r="A8" s="83"/>
      <c r="B8" s="83"/>
      <c r="C8" s="83"/>
    </row>
    <row r="9" spans="1:6" ht="13.5" hidden="1" thickBot="1" x14ac:dyDescent="0.25">
      <c r="B9" s="9"/>
      <c r="C9" s="13"/>
      <c r="D9" s="13"/>
    </row>
    <row r="10" spans="1:6" s="10" customFormat="1" ht="50.25" customHeight="1" x14ac:dyDescent="0.2">
      <c r="A10" s="36" t="s">
        <v>7</v>
      </c>
      <c r="B10" s="37" t="s">
        <v>8</v>
      </c>
      <c r="C10" s="37" t="s">
        <v>9</v>
      </c>
      <c r="D10" s="37" t="s">
        <v>10</v>
      </c>
    </row>
    <row r="11" spans="1:6" ht="15" customHeight="1" x14ac:dyDescent="0.2">
      <c r="A11" s="25" t="s">
        <v>11</v>
      </c>
      <c r="B11" s="16" t="s">
        <v>12</v>
      </c>
      <c r="C11" s="17">
        <f>SUM(C12+C14+C16)</f>
        <v>722000</v>
      </c>
      <c r="D11" s="17">
        <f>SUM(D12+D14+D16)</f>
        <v>733100</v>
      </c>
    </row>
    <row r="12" spans="1:6" s="2" customFormat="1" ht="18.75" customHeight="1" x14ac:dyDescent="0.2">
      <c r="A12" s="25" t="s">
        <v>13</v>
      </c>
      <c r="B12" s="18" t="s">
        <v>14</v>
      </c>
      <c r="C12" s="19">
        <v>34000</v>
      </c>
      <c r="D12" s="19">
        <v>35000</v>
      </c>
    </row>
    <row r="13" spans="1:6" s="2" customFormat="1" ht="38.25" customHeight="1" x14ac:dyDescent="0.25">
      <c r="A13" s="27" t="s">
        <v>15</v>
      </c>
      <c r="B13" s="20" t="s">
        <v>16</v>
      </c>
      <c r="C13" s="21">
        <v>34000</v>
      </c>
      <c r="D13" s="21">
        <v>35000</v>
      </c>
    </row>
    <row r="14" spans="1:6" s="11" customFormat="1" ht="33" customHeight="1" x14ac:dyDescent="0.2">
      <c r="A14" s="25" t="s">
        <v>17</v>
      </c>
      <c r="B14" s="18" t="s">
        <v>18</v>
      </c>
      <c r="C14" s="17">
        <v>66000</v>
      </c>
      <c r="D14" s="17">
        <v>66000</v>
      </c>
    </row>
    <row r="15" spans="1:6" s="11" customFormat="1" ht="45" customHeight="1" x14ac:dyDescent="0.25">
      <c r="A15" s="27" t="s">
        <v>19</v>
      </c>
      <c r="B15" s="22" t="s">
        <v>20</v>
      </c>
      <c r="C15" s="21">
        <v>66000</v>
      </c>
      <c r="D15" s="21">
        <v>66000</v>
      </c>
    </row>
    <row r="16" spans="1:6" s="2" customFormat="1" ht="18" customHeight="1" x14ac:dyDescent="0.2">
      <c r="A16" s="25" t="s">
        <v>21</v>
      </c>
      <c r="B16" s="18" t="s">
        <v>22</v>
      </c>
      <c r="C16" s="17">
        <f>SUM(C20+C19+C18+C17)</f>
        <v>622000</v>
      </c>
      <c r="D16" s="17">
        <f>SUM(D20+D19+D18+D17)</f>
        <v>632100</v>
      </c>
    </row>
    <row r="17" spans="1:5" s="2" customFormat="1" ht="58.5" customHeight="1" x14ac:dyDescent="0.25">
      <c r="A17" s="27" t="s">
        <v>23</v>
      </c>
      <c r="B17" s="31" t="s">
        <v>24</v>
      </c>
      <c r="C17" s="21">
        <v>111000</v>
      </c>
      <c r="D17" s="21">
        <v>111000</v>
      </c>
    </row>
    <row r="18" spans="1:5" s="2" customFormat="1" ht="45.75" customHeight="1" x14ac:dyDescent="0.25">
      <c r="A18" s="27" t="s">
        <v>25</v>
      </c>
      <c r="B18" s="32" t="s">
        <v>26</v>
      </c>
      <c r="C18" s="21">
        <v>310000</v>
      </c>
      <c r="D18" s="21">
        <v>320000</v>
      </c>
    </row>
    <row r="19" spans="1:5" s="2" customFormat="1" ht="48.75" customHeight="1" x14ac:dyDescent="0.25">
      <c r="A19" s="27" t="s">
        <v>27</v>
      </c>
      <c r="B19" s="32" t="s">
        <v>28</v>
      </c>
      <c r="C19" s="21">
        <v>200000</v>
      </c>
      <c r="D19" s="21">
        <v>200000</v>
      </c>
    </row>
    <row r="20" spans="1:5" ht="60" customHeight="1" x14ac:dyDescent="0.25">
      <c r="A20" s="27" t="s">
        <v>29</v>
      </c>
      <c r="B20" s="22" t="s">
        <v>30</v>
      </c>
      <c r="C20" s="23">
        <v>1000</v>
      </c>
      <c r="D20" s="23">
        <v>1100</v>
      </c>
    </row>
    <row r="21" spans="1:5" s="3" customFormat="1" ht="30.75" customHeight="1" x14ac:dyDescent="0.2">
      <c r="A21" s="25" t="s">
        <v>31</v>
      </c>
      <c r="B21" s="18" t="s">
        <v>32</v>
      </c>
      <c r="C21" s="17">
        <v>1582167</v>
      </c>
      <c r="D21" s="17">
        <f>SUM(D22)</f>
        <v>1579373</v>
      </c>
    </row>
    <row r="22" spans="1:5" s="3" customFormat="1" ht="45.75" customHeight="1" x14ac:dyDescent="0.25">
      <c r="A22" s="25" t="s">
        <v>33</v>
      </c>
      <c r="B22" s="18" t="s">
        <v>34</v>
      </c>
      <c r="C22" s="21">
        <v>1582167</v>
      </c>
      <c r="D22" s="21">
        <f>SUM(D23+D26)</f>
        <v>1579373</v>
      </c>
    </row>
    <row r="23" spans="1:5" s="3" customFormat="1" ht="47.25" customHeight="1" x14ac:dyDescent="0.2">
      <c r="A23" s="25" t="s">
        <v>35</v>
      </c>
      <c r="B23" s="18" t="s">
        <v>36</v>
      </c>
      <c r="C23" s="17">
        <v>1497649</v>
      </c>
      <c r="D23" s="17">
        <v>1497649</v>
      </c>
    </row>
    <row r="24" spans="1:5" s="3" customFormat="1" ht="43.5" customHeight="1" x14ac:dyDescent="0.25">
      <c r="A24" s="27" t="s">
        <v>37</v>
      </c>
      <c r="B24" s="24" t="s">
        <v>38</v>
      </c>
      <c r="C24" s="21">
        <v>1497649</v>
      </c>
      <c r="D24" s="21">
        <v>1497649</v>
      </c>
    </row>
    <row r="25" spans="1:5" s="12" customFormat="1" ht="51.75" customHeight="1" x14ac:dyDescent="0.2">
      <c r="A25" s="25" t="s">
        <v>39</v>
      </c>
      <c r="B25" s="18" t="s">
        <v>40</v>
      </c>
      <c r="C25" s="26">
        <v>84518</v>
      </c>
      <c r="D25" s="26">
        <f>SUM(D26)</f>
        <v>81724</v>
      </c>
    </row>
    <row r="26" spans="1:5" s="12" customFormat="1" ht="59.25" customHeight="1" x14ac:dyDescent="0.25">
      <c r="A26" s="27" t="s">
        <v>41</v>
      </c>
      <c r="B26" s="28" t="s">
        <v>42</v>
      </c>
      <c r="C26" s="29">
        <v>84518</v>
      </c>
      <c r="D26" s="29">
        <v>81724</v>
      </c>
      <c r="E26" s="15"/>
    </row>
    <row r="27" spans="1:5" s="4" customFormat="1" ht="21" customHeight="1" thickBot="1" x14ac:dyDescent="0.3">
      <c r="A27" s="27"/>
      <c r="B27" s="30" t="s">
        <v>43</v>
      </c>
      <c r="C27" s="17">
        <f>SUM(C11+C21)</f>
        <v>2304167</v>
      </c>
      <c r="D27" s="17">
        <f>SUM(D11+D21)</f>
        <v>2312473</v>
      </c>
    </row>
    <row r="28" spans="1:5" s="4" customFormat="1" x14ac:dyDescent="0.2">
      <c r="A28" s="1"/>
      <c r="B28" s="7"/>
      <c r="C28" s="14"/>
      <c r="D28" s="14"/>
    </row>
    <row r="29" spans="1:5" s="2" customFormat="1" x14ac:dyDescent="0.2">
      <c r="A29" s="1"/>
      <c r="B29" s="8"/>
      <c r="C29" s="1"/>
      <c r="D29" s="1"/>
    </row>
    <row r="30" spans="1:5" s="2" customFormat="1" x14ac:dyDescent="0.2">
      <c r="A30" s="1"/>
      <c r="B30" s="8"/>
      <c r="C30" s="1"/>
      <c r="D30" s="1"/>
    </row>
    <row r="31" spans="1:5" s="2" customFormat="1" x14ac:dyDescent="0.2">
      <c r="A31" s="1"/>
      <c r="B31" s="8"/>
      <c r="C31" s="1"/>
      <c r="D31" s="1"/>
    </row>
    <row r="32" spans="1:5" s="2" customFormat="1" x14ac:dyDescent="0.2">
      <c r="A32" s="1"/>
      <c r="B32" s="8"/>
      <c r="C32" s="1"/>
      <c r="D32" s="1"/>
    </row>
    <row r="33" spans="1:4" s="5" customFormat="1" x14ac:dyDescent="0.2">
      <c r="A33" s="1"/>
      <c r="B33" s="8"/>
      <c r="C33" s="1"/>
      <c r="D33" s="1"/>
    </row>
    <row r="34" spans="1:4" s="6" customFormat="1" x14ac:dyDescent="0.2">
      <c r="A34" s="1"/>
      <c r="B34" s="8"/>
      <c r="C34" s="1"/>
      <c r="D34" s="1"/>
    </row>
    <row r="35" spans="1:4" s="5" customFormat="1" x14ac:dyDescent="0.2">
      <c r="A35" s="1"/>
      <c r="B35" s="8"/>
      <c r="C35" s="1"/>
      <c r="D35" s="1"/>
    </row>
    <row r="36" spans="1:4" x14ac:dyDescent="0.2">
      <c r="B36" s="8"/>
    </row>
    <row r="37" spans="1:4" x14ac:dyDescent="0.2">
      <c r="B37" s="8"/>
    </row>
    <row r="38" spans="1:4" x14ac:dyDescent="0.2">
      <c r="B38" s="8"/>
    </row>
    <row r="39" spans="1:4" x14ac:dyDescent="0.2">
      <c r="B39" s="8"/>
    </row>
    <row r="40" spans="1:4" x14ac:dyDescent="0.2">
      <c r="B40" s="8"/>
    </row>
    <row r="41" spans="1:4" x14ac:dyDescent="0.2">
      <c r="B41" s="8"/>
    </row>
    <row r="42" spans="1:4" x14ac:dyDescent="0.2">
      <c r="B42" s="8"/>
    </row>
    <row r="43" spans="1:4" x14ac:dyDescent="0.2">
      <c r="B43" s="8"/>
    </row>
    <row r="44" spans="1:4" x14ac:dyDescent="0.2">
      <c r="B44" s="8"/>
    </row>
    <row r="45" spans="1:4" x14ac:dyDescent="0.2">
      <c r="B45" s="8"/>
    </row>
    <row r="46" spans="1:4" x14ac:dyDescent="0.2">
      <c r="B46" s="8"/>
    </row>
    <row r="47" spans="1:4" x14ac:dyDescent="0.2">
      <c r="B47" s="8"/>
    </row>
    <row r="48" spans="1:4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</sheetData>
  <mergeCells count="3">
    <mergeCell ref="B7:C7"/>
    <mergeCell ref="A8:C8"/>
    <mergeCell ref="C6:F6"/>
  </mergeCells>
  <pageMargins left="0.31496062992125984" right="0.19685039370078741" top="0.19685039370078741" bottom="0.19685039370078741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B6" sqref="B6:E6"/>
    </sheetView>
  </sheetViews>
  <sheetFormatPr defaultRowHeight="12.75" x14ac:dyDescent="0.2"/>
  <cols>
    <col min="1" max="1" width="18.140625" customWidth="1"/>
    <col min="2" max="2" width="55.28515625" customWidth="1"/>
    <col min="3" max="3" width="10" style="72" customWidth="1"/>
    <col min="4" max="4" width="10" style="73" bestFit="1" customWidth="1"/>
    <col min="5" max="5" width="8.85546875" style="75"/>
  </cols>
  <sheetData>
    <row r="1" spans="1:6" x14ac:dyDescent="0.2">
      <c r="A1" s="38"/>
      <c r="B1" s="88" t="s">
        <v>0</v>
      </c>
      <c r="C1" s="89"/>
      <c r="D1" s="90"/>
      <c r="E1" s="90"/>
    </row>
    <row r="2" spans="1:6" x14ac:dyDescent="0.2">
      <c r="A2" s="38"/>
      <c r="B2" s="88" t="s">
        <v>77</v>
      </c>
      <c r="C2" s="89"/>
      <c r="D2" s="90"/>
      <c r="E2" s="90"/>
    </row>
    <row r="3" spans="1:6" x14ac:dyDescent="0.2">
      <c r="A3" s="38"/>
      <c r="B3" s="88" t="s">
        <v>2</v>
      </c>
      <c r="C3" s="89"/>
      <c r="D3" s="90"/>
      <c r="E3" s="90"/>
    </row>
    <row r="4" spans="1:6" x14ac:dyDescent="0.2">
      <c r="A4" s="38"/>
      <c r="B4" s="88" t="s">
        <v>3</v>
      </c>
      <c r="C4" s="89"/>
      <c r="D4" s="90"/>
      <c r="E4" s="90"/>
    </row>
    <row r="5" spans="1:6" x14ac:dyDescent="0.2">
      <c r="A5" s="38"/>
      <c r="B5" s="88" t="s">
        <v>4</v>
      </c>
      <c r="C5" s="89"/>
      <c r="D5" s="90"/>
      <c r="E5" s="90"/>
    </row>
    <row r="6" spans="1:6" x14ac:dyDescent="0.2">
      <c r="A6" s="38"/>
      <c r="B6" s="88" t="s">
        <v>79</v>
      </c>
      <c r="C6" s="89"/>
      <c r="D6" s="90"/>
      <c r="E6" s="90"/>
    </row>
    <row r="7" spans="1:6" x14ac:dyDescent="0.2">
      <c r="A7" s="38"/>
      <c r="B7" s="38"/>
      <c r="C7" s="69"/>
    </row>
    <row r="8" spans="1:6" ht="12.75" customHeight="1" x14ac:dyDescent="0.2">
      <c r="A8" s="86" t="s">
        <v>78</v>
      </c>
      <c r="B8" s="87"/>
      <c r="C8" s="87"/>
    </row>
    <row r="9" spans="1:6" x14ac:dyDescent="0.2">
      <c r="A9" s="87"/>
      <c r="B9" s="87"/>
      <c r="C9" s="87"/>
    </row>
    <row r="10" spans="1:6" ht="1.5" customHeight="1" x14ac:dyDescent="0.2">
      <c r="A10" s="54"/>
      <c r="B10" s="54"/>
      <c r="C10" s="59"/>
    </row>
    <row r="11" spans="1:6" ht="13.15" customHeight="1" x14ac:dyDescent="0.2">
      <c r="A11" s="78"/>
      <c r="B11" s="78"/>
      <c r="C11" s="59"/>
    </row>
    <row r="12" spans="1:6" ht="2.4500000000000002" customHeight="1" thickBot="1" x14ac:dyDescent="0.25">
      <c r="A12" s="55"/>
      <c r="B12" s="55"/>
      <c r="C12" s="59"/>
    </row>
    <row r="13" spans="1:6" ht="32.450000000000003" customHeight="1" x14ac:dyDescent="0.2">
      <c r="A13" s="39" t="s">
        <v>44</v>
      </c>
      <c r="B13" s="40" t="s">
        <v>45</v>
      </c>
      <c r="C13" s="79" t="s">
        <v>69</v>
      </c>
      <c r="D13" s="80" t="s">
        <v>76</v>
      </c>
      <c r="E13" s="81" t="s">
        <v>75</v>
      </c>
    </row>
    <row r="14" spans="1:6" x14ac:dyDescent="0.2">
      <c r="A14" s="41" t="s">
        <v>11</v>
      </c>
      <c r="B14" s="42" t="s">
        <v>59</v>
      </c>
      <c r="C14" s="65">
        <f>SUM(C15  +C17+C19 +C23 )</f>
        <v>2184500</v>
      </c>
      <c r="D14" s="65">
        <f>SUM(D15  +D17+D19 +D23 )</f>
        <v>2494966</v>
      </c>
      <c r="E14" s="76">
        <f>SUM(D14/C14*100)</f>
        <v>114.21222247653927</v>
      </c>
    </row>
    <row r="15" spans="1:6" x14ac:dyDescent="0.2">
      <c r="A15" s="41" t="s">
        <v>13</v>
      </c>
      <c r="B15" s="43" t="s">
        <v>14</v>
      </c>
      <c r="C15" s="65">
        <f>SUM(C16)</f>
        <v>41600</v>
      </c>
      <c r="D15" s="74">
        <f>SUM(D16)</f>
        <v>45205</v>
      </c>
      <c r="E15" s="76">
        <f t="shared" ref="E15:E34" si="0">SUM(D15/C15*100)</f>
        <v>108.66586538461537</v>
      </c>
      <c r="F15" s="53"/>
    </row>
    <row r="16" spans="1:6" ht="48" x14ac:dyDescent="0.2">
      <c r="A16" s="41" t="s">
        <v>67</v>
      </c>
      <c r="B16" s="44" t="s">
        <v>46</v>
      </c>
      <c r="C16" s="66">
        <v>41600</v>
      </c>
      <c r="D16" s="74">
        <v>45205</v>
      </c>
      <c r="E16" s="76">
        <f t="shared" si="0"/>
        <v>108.66586538461537</v>
      </c>
      <c r="F16" s="60"/>
    </row>
    <row r="17" spans="1:5" x14ac:dyDescent="0.2">
      <c r="A17" s="41" t="s">
        <v>19</v>
      </c>
      <c r="B17" s="45" t="s">
        <v>64</v>
      </c>
      <c r="C17" s="65">
        <f>SUM( C18)</f>
        <v>146000</v>
      </c>
      <c r="D17" s="74">
        <f>SUM(D18)</f>
        <v>147092</v>
      </c>
      <c r="E17" s="76">
        <f t="shared" si="0"/>
        <v>100.74794520547945</v>
      </c>
    </row>
    <row r="18" spans="1:5" ht="24" x14ac:dyDescent="0.2">
      <c r="A18" s="46" t="s">
        <v>68</v>
      </c>
      <c r="B18" s="44" t="s">
        <v>47</v>
      </c>
      <c r="C18" s="66">
        <v>146000</v>
      </c>
      <c r="D18" s="74">
        <v>147092</v>
      </c>
      <c r="E18" s="76">
        <f t="shared" si="0"/>
        <v>100.74794520547945</v>
      </c>
    </row>
    <row r="19" spans="1:5" x14ac:dyDescent="0.2">
      <c r="A19" s="41" t="s">
        <v>48</v>
      </c>
      <c r="B19" s="43" t="s">
        <v>22</v>
      </c>
      <c r="C19" s="65">
        <f>SUM(C22+C21+C20)</f>
        <v>1966000</v>
      </c>
      <c r="D19" s="65">
        <f>SUM(D22+D21+D20)</f>
        <v>2269849</v>
      </c>
      <c r="E19" s="76">
        <f t="shared" si="0"/>
        <v>115.45518819938962</v>
      </c>
    </row>
    <row r="20" spans="1:5" ht="28.5" customHeight="1" x14ac:dyDescent="0.2">
      <c r="A20" s="47" t="s">
        <v>23</v>
      </c>
      <c r="B20" s="44" t="s">
        <v>49</v>
      </c>
      <c r="C20" s="66">
        <v>793000</v>
      </c>
      <c r="D20" s="74">
        <v>900664</v>
      </c>
      <c r="E20" s="76">
        <f t="shared" si="0"/>
        <v>113.57679697351828</v>
      </c>
    </row>
    <row r="21" spans="1:5" ht="50.25" customHeight="1" x14ac:dyDescent="0.2">
      <c r="A21" s="47" t="s">
        <v>25</v>
      </c>
      <c r="B21" s="44" t="s">
        <v>50</v>
      </c>
      <c r="C21" s="67">
        <v>286000</v>
      </c>
      <c r="D21" s="74">
        <v>286475</v>
      </c>
      <c r="E21" s="76">
        <f t="shared" si="0"/>
        <v>100.16608391608392</v>
      </c>
    </row>
    <row r="22" spans="1:5" ht="50.25" customHeight="1" x14ac:dyDescent="0.2">
      <c r="A22" s="47" t="s">
        <v>27</v>
      </c>
      <c r="B22" s="44" t="s">
        <v>51</v>
      </c>
      <c r="C22" s="67">
        <v>887000</v>
      </c>
      <c r="D22" s="74">
        <v>1082710</v>
      </c>
      <c r="E22" s="76">
        <f t="shared" si="0"/>
        <v>122.0642615558061</v>
      </c>
    </row>
    <row r="23" spans="1:5" ht="12.6" customHeight="1" x14ac:dyDescent="0.2">
      <c r="A23" s="47"/>
      <c r="B23" s="43" t="s">
        <v>74</v>
      </c>
      <c r="C23" s="67">
        <f>SUM(C24:C24)</f>
        <v>30900</v>
      </c>
      <c r="D23" s="74">
        <f>SUM(D24:D24)</f>
        <v>32820</v>
      </c>
      <c r="E23" s="76">
        <f t="shared" si="0"/>
        <v>106.21359223300971</v>
      </c>
    </row>
    <row r="24" spans="1:5" ht="47.25" customHeight="1" x14ac:dyDescent="0.2">
      <c r="A24" s="47" t="s">
        <v>57</v>
      </c>
      <c r="B24" s="44" t="s">
        <v>56</v>
      </c>
      <c r="C24" s="66">
        <v>30900</v>
      </c>
      <c r="D24" s="74">
        <v>32820</v>
      </c>
      <c r="E24" s="76">
        <f t="shared" si="0"/>
        <v>106.21359223300971</v>
      </c>
    </row>
    <row r="25" spans="1:5" ht="15" customHeight="1" x14ac:dyDescent="0.2">
      <c r="A25" s="48" t="s">
        <v>31</v>
      </c>
      <c r="B25" s="49" t="s">
        <v>52</v>
      </c>
      <c r="C25" s="65">
        <f>SUM(C26)</f>
        <v>31862918.34</v>
      </c>
      <c r="D25" s="65">
        <f>SUM(D26)</f>
        <v>31771019</v>
      </c>
      <c r="E25" s="76">
        <f t="shared" si="0"/>
        <v>99.71157902418301</v>
      </c>
    </row>
    <row r="26" spans="1:5" ht="26.25" customHeight="1" x14ac:dyDescent="0.2">
      <c r="A26" s="47" t="s">
        <v>33</v>
      </c>
      <c r="B26" s="50" t="s">
        <v>34</v>
      </c>
      <c r="C26" s="66">
        <f>SUM(C27+C29+C31+C32+C33)</f>
        <v>31862918.34</v>
      </c>
      <c r="D26" s="66">
        <f>SUM(D27+D29+D31+D32+D33)</f>
        <v>31771019</v>
      </c>
      <c r="E26" s="76">
        <f t="shared" si="0"/>
        <v>99.71157902418301</v>
      </c>
    </row>
    <row r="27" spans="1:5" ht="25.5" customHeight="1" x14ac:dyDescent="0.2">
      <c r="A27" s="41" t="s">
        <v>60</v>
      </c>
      <c r="B27" s="43" t="s">
        <v>53</v>
      </c>
      <c r="C27" s="65">
        <f>SUM(C28)</f>
        <v>3583451</v>
      </c>
      <c r="D27" s="74">
        <f>SUM(D28)</f>
        <v>3583451</v>
      </c>
      <c r="E27" s="76">
        <f t="shared" si="0"/>
        <v>100</v>
      </c>
    </row>
    <row r="28" spans="1:5" ht="30.75" customHeight="1" x14ac:dyDescent="0.2">
      <c r="A28" s="61" t="s">
        <v>61</v>
      </c>
      <c r="B28" s="56" t="s">
        <v>58</v>
      </c>
      <c r="C28" s="66">
        <v>3583451</v>
      </c>
      <c r="D28" s="74">
        <v>3583451</v>
      </c>
      <c r="E28" s="76">
        <f t="shared" si="0"/>
        <v>100</v>
      </c>
    </row>
    <row r="29" spans="1:5" ht="24" x14ac:dyDescent="0.2">
      <c r="A29" s="41" t="s">
        <v>62</v>
      </c>
      <c r="B29" s="43" t="s">
        <v>54</v>
      </c>
      <c r="C29" s="65">
        <f>SUM(C30)</f>
        <v>134728</v>
      </c>
      <c r="D29" s="74">
        <f>SUM(D30)</f>
        <v>134728</v>
      </c>
      <c r="E29" s="76">
        <f t="shared" si="0"/>
        <v>100</v>
      </c>
    </row>
    <row r="30" spans="1:5" ht="36" x14ac:dyDescent="0.2">
      <c r="A30" s="47" t="s">
        <v>63</v>
      </c>
      <c r="B30" s="44" t="s">
        <v>55</v>
      </c>
      <c r="C30" s="66">
        <v>134728</v>
      </c>
      <c r="D30" s="74">
        <v>134728</v>
      </c>
      <c r="E30" s="76">
        <f t="shared" si="0"/>
        <v>100</v>
      </c>
    </row>
    <row r="31" spans="1:5" ht="48" x14ac:dyDescent="0.2">
      <c r="A31" s="58" t="s">
        <v>65</v>
      </c>
      <c r="B31" s="57" t="s">
        <v>66</v>
      </c>
      <c r="C31" s="66">
        <v>2140288</v>
      </c>
      <c r="D31" s="74">
        <v>2048389</v>
      </c>
      <c r="E31" s="76">
        <f t="shared" si="0"/>
        <v>95.70623205848932</v>
      </c>
    </row>
    <row r="32" spans="1:5" ht="48" x14ac:dyDescent="0.2">
      <c r="A32" s="62" t="s">
        <v>70</v>
      </c>
      <c r="B32" s="64" t="s">
        <v>72</v>
      </c>
      <c r="C32" s="70">
        <v>1628540</v>
      </c>
      <c r="D32" s="74">
        <v>1628540</v>
      </c>
      <c r="E32" s="76">
        <f t="shared" si="0"/>
        <v>100</v>
      </c>
    </row>
    <row r="33" spans="1:5" ht="48" x14ac:dyDescent="0.2">
      <c r="A33" s="63" t="s">
        <v>71</v>
      </c>
      <c r="B33" s="57" t="s">
        <v>73</v>
      </c>
      <c r="C33" s="71">
        <v>24375911.34</v>
      </c>
      <c r="D33" s="74">
        <v>24375911</v>
      </c>
      <c r="E33" s="76">
        <f t="shared" si="0"/>
        <v>99.999998605180352</v>
      </c>
    </row>
    <row r="34" spans="1:5" ht="13.5" thickBot="1" x14ac:dyDescent="0.25">
      <c r="A34" s="51"/>
      <c r="B34" s="52" t="s">
        <v>43</v>
      </c>
      <c r="C34" s="68">
        <f>SUM(C25+C14)</f>
        <v>34047418.340000004</v>
      </c>
      <c r="D34" s="68">
        <f>SUM(D25+D14)</f>
        <v>34265985</v>
      </c>
      <c r="E34" s="77">
        <f t="shared" si="0"/>
        <v>100.64194782058766</v>
      </c>
    </row>
  </sheetData>
  <mergeCells count="7">
    <mergeCell ref="A8:C9"/>
    <mergeCell ref="B1:E1"/>
    <mergeCell ref="B2:E2"/>
    <mergeCell ref="B3:E3"/>
    <mergeCell ref="B4:E4"/>
    <mergeCell ref="B5:E5"/>
    <mergeCell ref="B6:E6"/>
  </mergeCells>
  <pageMargins left="0.11811023622047245" right="0" top="0.15748031496062992" bottom="0.15748031496062992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:D2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2015</vt:lpstr>
      <vt:lpstr>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Специалист 1</cp:lastModifiedBy>
  <cp:revision/>
  <cp:lastPrinted>2024-04-04T07:09:48Z</cp:lastPrinted>
  <dcterms:created xsi:type="dcterms:W3CDTF">2001-02-27T07:41:53Z</dcterms:created>
  <dcterms:modified xsi:type="dcterms:W3CDTF">2025-04-21T12:09:33Z</dcterms:modified>
</cp:coreProperties>
</file>